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8" yWindow="-108" windowWidth="23256" windowHeight="12576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J9" i="1" s="1"/>
  <c r="K9" i="1" s="1"/>
  <c r="I8" i="1"/>
  <c r="J8" i="1" s="1"/>
  <c r="K8" i="1" s="1"/>
  <c r="I6" i="1"/>
  <c r="J6" i="1" s="1"/>
  <c r="K6" i="1" s="1"/>
  <c r="I5" i="1"/>
  <c r="J5" i="1" s="1"/>
  <c r="K5" i="1" s="1"/>
  <c r="J21" i="1"/>
  <c r="K21" i="1" s="1"/>
  <c r="J20" i="1"/>
  <c r="K20" i="1" s="1"/>
  <c r="J19" i="1"/>
  <c r="K19" i="1" s="1"/>
  <c r="J18" i="1"/>
  <c r="K18" i="1" s="1"/>
  <c r="J17" i="1"/>
  <c r="K17" i="1" s="1"/>
  <c r="J15" i="1"/>
  <c r="K15" i="1" s="1"/>
  <c r="J14" i="1"/>
  <c r="K14" i="1" s="1"/>
  <c r="J13" i="1"/>
  <c r="K13" i="1" s="1"/>
  <c r="J12" i="1"/>
  <c r="K12" i="1" s="1"/>
  <c r="J11" i="1"/>
  <c r="K11" i="1" s="1"/>
  <c r="J7" i="1"/>
  <c r="K7" i="1" s="1"/>
  <c r="K22" i="1" l="1"/>
  <c r="K16" i="1"/>
  <c r="K10" i="1"/>
  <c r="J10" i="1"/>
  <c r="J16" i="1"/>
  <c r="J22" i="1"/>
</calcChain>
</file>

<file path=xl/sharedStrings.xml><?xml version="1.0" encoding="utf-8"?>
<sst xmlns="http://schemas.openxmlformats.org/spreadsheetml/2006/main" count="70" uniqueCount="38">
  <si>
    <t xml:space="preserve">Formularz cenowy - harmonogram realizacji usług </t>
  </si>
  <si>
    <t>Załącznik nr 2</t>
  </si>
  <si>
    <t>Lokalizacja</t>
  </si>
  <si>
    <t>Rodzaj odpadów komunalnych</t>
  </si>
  <si>
    <t>Nr kodu odpadu</t>
  </si>
  <si>
    <t>czestotliwiość</t>
  </si>
  <si>
    <t>Cena jednostkowa netto za kontener</t>
  </si>
  <si>
    <t xml:space="preserve">Wartość netto </t>
  </si>
  <si>
    <t>Wartość brutto</t>
  </si>
  <si>
    <t>WOMP Bałuty</t>
  </si>
  <si>
    <t>Aleksandrowska 61/63</t>
  </si>
  <si>
    <t>Zmieszane</t>
  </si>
  <si>
    <t>20 03 01</t>
  </si>
  <si>
    <t>raz w tygodniu</t>
  </si>
  <si>
    <t>Papier i tektura</t>
  </si>
  <si>
    <t>15 01 01</t>
  </si>
  <si>
    <t>co dwa tygodnie</t>
  </si>
  <si>
    <t>Tworzywa /Metale</t>
  </si>
  <si>
    <t>15 01 02</t>
  </si>
  <si>
    <t>Biodegradowalne</t>
  </si>
  <si>
    <t>20 01 08</t>
  </si>
  <si>
    <t>Szkło</t>
  </si>
  <si>
    <t>15 01 07</t>
  </si>
  <si>
    <t>RAZEM</t>
  </si>
  <si>
    <t>WOMP Widzew</t>
  </si>
  <si>
    <t>Piłsudskiego 133B</t>
  </si>
  <si>
    <t xml:space="preserve"> 15 01 02</t>
  </si>
  <si>
    <t>WOMP Śródmieście</t>
  </si>
  <si>
    <t>Tymienieckiego 18</t>
  </si>
  <si>
    <t>raz w m-cu</t>
  </si>
  <si>
    <t>SUMA NETTO:</t>
  </si>
  <si>
    <t>SUMA BRUTTO:</t>
  </si>
  <si>
    <r>
      <t>pojemność pojemnika/m</t>
    </r>
    <r>
      <rPr>
        <sz val="10"/>
        <color theme="1"/>
        <rFont val="Calibri"/>
        <family val="2"/>
        <charset val="238"/>
      </rPr>
      <t>³</t>
    </r>
  </si>
  <si>
    <t>ilość kontenerów szt.</t>
  </si>
  <si>
    <t>co dwa w tygodnie</t>
  </si>
  <si>
    <t>Podpis Wykonawcy</t>
  </si>
  <si>
    <t>WOMPDTA.3331.PU.7.2025</t>
  </si>
  <si>
    <t>Ilość - 15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</si>
</sst>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3" xfId="0" applyFont="1" applyBorder="1"/>
    <xf numFmtId="2" fontId="2" fillId="0" borderId="3" xfId="0" applyNumberFormat="1" applyFont="1" applyBorder="1"/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zoomScaleNormal="100" workbookViewId="0">
      <selection activeCell="N10" sqref="N9:N10"/>
    </sheetView>
  </sheetViews>
  <sheetFormatPr defaultRowHeight="14.4" x14ac:dyDescent="0.3"/>
  <cols>
    <col min="1" max="1" width="10.33203125" customWidth="1"/>
    <col min="2" max="2" width="15.109375" customWidth="1"/>
    <col min="3" max="3" width="15.6640625" customWidth="1"/>
    <col min="4" max="4" width="13.6640625" customWidth="1"/>
    <col min="5" max="5" width="11.33203125" customWidth="1"/>
    <col min="6" max="6" width="9" customWidth="1"/>
    <col min="7" max="7" width="15" customWidth="1"/>
    <col min="8" max="8" width="8.6640625" customWidth="1"/>
    <col min="9" max="9" width="9" customWidth="1"/>
    <col min="10" max="10" width="11.88671875" customWidth="1"/>
    <col min="11" max="11" width="13" customWidth="1"/>
  </cols>
  <sheetData>
    <row r="1" spans="1:11" x14ac:dyDescent="0.3">
      <c r="C1" s="18" t="s">
        <v>36</v>
      </c>
      <c r="D1" s="18"/>
    </row>
    <row r="2" spans="1:11" x14ac:dyDescent="0.3">
      <c r="A2" s="20" t="s">
        <v>0</v>
      </c>
      <c r="B2" s="20"/>
      <c r="C2" s="20"/>
      <c r="D2" s="20"/>
      <c r="E2" s="20"/>
      <c r="F2" s="20"/>
      <c r="G2" s="20"/>
      <c r="H2" s="1"/>
      <c r="I2" s="1"/>
      <c r="J2" s="1"/>
      <c r="K2" s="1" t="s">
        <v>1</v>
      </c>
    </row>
    <row r="3" spans="1:11" x14ac:dyDescent="0.3">
      <c r="A3" s="2"/>
      <c r="B3" s="3"/>
      <c r="C3" s="3"/>
      <c r="D3" s="3"/>
      <c r="E3" s="3"/>
      <c r="F3" s="3"/>
      <c r="G3" s="3"/>
      <c r="H3" s="2"/>
      <c r="I3" s="3"/>
      <c r="J3" s="3"/>
      <c r="K3" s="3"/>
    </row>
    <row r="4" spans="1:11" ht="69" x14ac:dyDescent="0.3">
      <c r="A4" s="4"/>
      <c r="B4" s="4" t="s">
        <v>2</v>
      </c>
      <c r="C4" s="5" t="s">
        <v>3</v>
      </c>
      <c r="D4" s="4" t="s">
        <v>4</v>
      </c>
      <c r="E4" s="5" t="s">
        <v>32</v>
      </c>
      <c r="F4" s="5" t="s">
        <v>33</v>
      </c>
      <c r="G4" s="5" t="s">
        <v>5</v>
      </c>
      <c r="H4" s="6" t="s">
        <v>6</v>
      </c>
      <c r="I4" s="7" t="s">
        <v>37</v>
      </c>
      <c r="J4" s="7" t="s">
        <v>7</v>
      </c>
      <c r="K4" s="7" t="s">
        <v>8</v>
      </c>
    </row>
    <row r="5" spans="1:11" x14ac:dyDescent="0.3">
      <c r="A5" s="21" t="s">
        <v>9</v>
      </c>
      <c r="B5" s="21" t="s">
        <v>10</v>
      </c>
      <c r="C5" s="8" t="s">
        <v>11</v>
      </c>
      <c r="D5" s="8" t="s">
        <v>12</v>
      </c>
      <c r="E5" s="8">
        <v>1.1000000000000001</v>
      </c>
      <c r="F5" s="8">
        <v>2</v>
      </c>
      <c r="G5" s="9" t="s">
        <v>13</v>
      </c>
      <c r="H5" s="10"/>
      <c r="I5" s="10">
        <f>52*2+24</f>
        <v>128</v>
      </c>
      <c r="J5" s="11">
        <f>H5*I5</f>
        <v>0</v>
      </c>
      <c r="K5" s="11">
        <f>J5*1.08</f>
        <v>0</v>
      </c>
    </row>
    <row r="6" spans="1:11" x14ac:dyDescent="0.3">
      <c r="A6" s="22"/>
      <c r="B6" s="22"/>
      <c r="C6" s="4" t="s">
        <v>14</v>
      </c>
      <c r="D6" s="4" t="s">
        <v>15</v>
      </c>
      <c r="E6" s="4">
        <v>1.1000000000000001</v>
      </c>
      <c r="F6" s="4">
        <v>1</v>
      </c>
      <c r="G6" s="12" t="s">
        <v>16</v>
      </c>
      <c r="H6" s="10"/>
      <c r="I6" s="10">
        <f>26+6</f>
        <v>32</v>
      </c>
      <c r="J6" s="11">
        <f t="shared" ref="J6:J9" si="0">H6*I6</f>
        <v>0</v>
      </c>
      <c r="K6" s="11">
        <f t="shared" ref="K6:K9" si="1">J6*1.08</f>
        <v>0</v>
      </c>
    </row>
    <row r="7" spans="1:11" x14ac:dyDescent="0.3">
      <c r="A7" s="22"/>
      <c r="B7" s="22"/>
      <c r="C7" s="8" t="s">
        <v>17</v>
      </c>
      <c r="D7" s="8" t="s">
        <v>18</v>
      </c>
      <c r="E7" s="8">
        <v>1.1000000000000001</v>
      </c>
      <c r="F7" s="8">
        <v>1</v>
      </c>
      <c r="G7" s="12" t="s">
        <v>16</v>
      </c>
      <c r="H7" s="10"/>
      <c r="I7" s="10">
        <v>32</v>
      </c>
      <c r="J7" s="11">
        <f t="shared" si="0"/>
        <v>0</v>
      </c>
      <c r="K7" s="11">
        <f t="shared" si="1"/>
        <v>0</v>
      </c>
    </row>
    <row r="8" spans="1:11" x14ac:dyDescent="0.3">
      <c r="A8" s="22"/>
      <c r="B8" s="22"/>
      <c r="C8" s="4" t="s">
        <v>19</v>
      </c>
      <c r="D8" s="4" t="s">
        <v>20</v>
      </c>
      <c r="E8" s="4">
        <v>0.24</v>
      </c>
      <c r="F8" s="4">
        <v>1</v>
      </c>
      <c r="G8" s="8" t="s">
        <v>16</v>
      </c>
      <c r="H8" s="10"/>
      <c r="I8" s="10">
        <f>32</f>
        <v>32</v>
      </c>
      <c r="J8" s="11">
        <f t="shared" si="0"/>
        <v>0</v>
      </c>
      <c r="K8" s="11">
        <f t="shared" si="1"/>
        <v>0</v>
      </c>
    </row>
    <row r="9" spans="1:11" x14ac:dyDescent="0.3">
      <c r="A9" s="23"/>
      <c r="B9" s="23"/>
      <c r="C9" s="8" t="s">
        <v>21</v>
      </c>
      <c r="D9" s="8" t="s">
        <v>22</v>
      </c>
      <c r="E9" s="8">
        <v>0.12</v>
      </c>
      <c r="F9" s="8">
        <v>1</v>
      </c>
      <c r="G9" s="12" t="s">
        <v>16</v>
      </c>
      <c r="H9" s="10"/>
      <c r="I9" s="10">
        <f>32</f>
        <v>32</v>
      </c>
      <c r="J9" s="11">
        <f t="shared" si="0"/>
        <v>0</v>
      </c>
      <c r="K9" s="11">
        <f t="shared" si="1"/>
        <v>0</v>
      </c>
    </row>
    <row r="10" spans="1:11" x14ac:dyDescent="0.3">
      <c r="A10" s="13"/>
      <c r="B10" s="13"/>
      <c r="C10" s="13"/>
      <c r="D10" s="13"/>
      <c r="E10" s="13"/>
      <c r="F10" s="13"/>
      <c r="G10" s="13"/>
      <c r="H10" s="13"/>
      <c r="I10" s="13" t="s">
        <v>23</v>
      </c>
      <c r="J10" s="14">
        <f>SUM(J5:J9)</f>
        <v>0</v>
      </c>
      <c r="K10" s="14">
        <f>SUM(K5:K9)</f>
        <v>0</v>
      </c>
    </row>
    <row r="11" spans="1:11" x14ac:dyDescent="0.3">
      <c r="A11" s="21" t="s">
        <v>24</v>
      </c>
      <c r="B11" s="24" t="s">
        <v>25</v>
      </c>
      <c r="C11" s="8" t="s">
        <v>11</v>
      </c>
      <c r="D11" s="8" t="s">
        <v>12</v>
      </c>
      <c r="E11" s="8">
        <v>1.1000000000000001</v>
      </c>
      <c r="F11" s="8">
        <v>1</v>
      </c>
      <c r="G11" s="8" t="s">
        <v>34</v>
      </c>
      <c r="H11" s="10"/>
      <c r="I11" s="10">
        <v>32</v>
      </c>
      <c r="J11" s="11">
        <f>H11*I11</f>
        <v>0</v>
      </c>
      <c r="K11" s="11">
        <f>J11*1.08</f>
        <v>0</v>
      </c>
    </row>
    <row r="12" spans="1:11" x14ac:dyDescent="0.3">
      <c r="A12" s="22"/>
      <c r="B12" s="25"/>
      <c r="C12" s="4" t="s">
        <v>14</v>
      </c>
      <c r="D12" s="4" t="s">
        <v>15</v>
      </c>
      <c r="E12" s="4">
        <v>1.1000000000000001</v>
      </c>
      <c r="F12" s="4">
        <v>1</v>
      </c>
      <c r="G12" s="12" t="s">
        <v>16</v>
      </c>
      <c r="H12" s="10"/>
      <c r="I12" s="10">
        <v>32</v>
      </c>
      <c r="J12" s="11">
        <f t="shared" ref="J12:J15" si="2">H12*I12</f>
        <v>0</v>
      </c>
      <c r="K12" s="11">
        <f t="shared" ref="K12:K15" si="3">J12*1.08</f>
        <v>0</v>
      </c>
    </row>
    <row r="13" spans="1:11" x14ac:dyDescent="0.3">
      <c r="A13" s="22"/>
      <c r="B13" s="25"/>
      <c r="C13" s="8" t="s">
        <v>17</v>
      </c>
      <c r="D13" s="8" t="s">
        <v>26</v>
      </c>
      <c r="E13" s="8">
        <v>1.1000000000000001</v>
      </c>
      <c r="F13" s="8">
        <v>1</v>
      </c>
      <c r="G13" s="12" t="s">
        <v>16</v>
      </c>
      <c r="H13" s="10"/>
      <c r="I13" s="10">
        <v>32</v>
      </c>
      <c r="J13" s="11">
        <f t="shared" si="2"/>
        <v>0</v>
      </c>
      <c r="K13" s="11">
        <f t="shared" si="3"/>
        <v>0</v>
      </c>
    </row>
    <row r="14" spans="1:11" x14ac:dyDescent="0.3">
      <c r="A14" s="22"/>
      <c r="B14" s="25"/>
      <c r="C14" s="4" t="s">
        <v>19</v>
      </c>
      <c r="D14" s="4" t="s">
        <v>20</v>
      </c>
      <c r="E14" s="4">
        <v>0.24</v>
      </c>
      <c r="F14" s="4">
        <v>1</v>
      </c>
      <c r="G14" s="12" t="s">
        <v>16</v>
      </c>
      <c r="H14" s="10"/>
      <c r="I14" s="10">
        <v>32</v>
      </c>
      <c r="J14" s="11">
        <f t="shared" si="2"/>
        <v>0</v>
      </c>
      <c r="K14" s="11">
        <f t="shared" si="3"/>
        <v>0</v>
      </c>
    </row>
    <row r="15" spans="1:11" x14ac:dyDescent="0.3">
      <c r="A15" s="23"/>
      <c r="B15" s="26"/>
      <c r="C15" s="8" t="s">
        <v>21</v>
      </c>
      <c r="D15" s="8" t="s">
        <v>22</v>
      </c>
      <c r="E15" s="8">
        <v>0.12</v>
      </c>
      <c r="F15" s="8">
        <v>1</v>
      </c>
      <c r="G15" s="15" t="s">
        <v>16</v>
      </c>
      <c r="H15" s="10"/>
      <c r="I15" s="10">
        <v>32</v>
      </c>
      <c r="J15" s="11">
        <f t="shared" si="2"/>
        <v>0</v>
      </c>
      <c r="K15" s="11">
        <f t="shared" si="3"/>
        <v>0</v>
      </c>
    </row>
    <row r="16" spans="1:11" x14ac:dyDescent="0.3">
      <c r="A16" s="13"/>
      <c r="B16" s="13"/>
      <c r="C16" s="13"/>
      <c r="D16" s="13"/>
      <c r="E16" s="13"/>
      <c r="F16" s="13"/>
      <c r="G16" s="13"/>
      <c r="H16" s="13"/>
      <c r="I16" s="13" t="s">
        <v>23</v>
      </c>
      <c r="J16" s="14">
        <f>SUM(J11:J15)</f>
        <v>0</v>
      </c>
      <c r="K16" s="14">
        <f>SUM(K11:K15)</f>
        <v>0</v>
      </c>
    </row>
    <row r="17" spans="1:11" x14ac:dyDescent="0.3">
      <c r="A17" s="21" t="s">
        <v>27</v>
      </c>
      <c r="B17" s="24" t="s">
        <v>28</v>
      </c>
      <c r="C17" s="8" t="s">
        <v>11</v>
      </c>
      <c r="D17" s="8" t="s">
        <v>12</v>
      </c>
      <c r="E17" s="8">
        <v>1.1000000000000001</v>
      </c>
      <c r="F17" s="8">
        <v>1</v>
      </c>
      <c r="G17" s="9" t="s">
        <v>16</v>
      </c>
      <c r="H17" s="10"/>
      <c r="I17" s="10">
        <v>32</v>
      </c>
      <c r="J17" s="11">
        <f>H17*I17</f>
        <v>0</v>
      </c>
      <c r="K17" s="11">
        <f>J17*1.08</f>
        <v>0</v>
      </c>
    </row>
    <row r="18" spans="1:11" x14ac:dyDescent="0.3">
      <c r="A18" s="22"/>
      <c r="B18" s="25"/>
      <c r="C18" s="4" t="s">
        <v>14</v>
      </c>
      <c r="D18" s="4" t="s">
        <v>15</v>
      </c>
      <c r="E18" s="4">
        <v>1.1000000000000001</v>
      </c>
      <c r="F18" s="4">
        <v>1</v>
      </c>
      <c r="G18" s="4" t="s">
        <v>29</v>
      </c>
      <c r="H18" s="10"/>
      <c r="I18" s="10">
        <v>15</v>
      </c>
      <c r="J18" s="11">
        <f>H18*I18</f>
        <v>0</v>
      </c>
      <c r="K18" s="11">
        <f t="shared" ref="K18:K21" si="4">J18*1.08</f>
        <v>0</v>
      </c>
    </row>
    <row r="19" spans="1:11" x14ac:dyDescent="0.3">
      <c r="A19" s="22"/>
      <c r="B19" s="25"/>
      <c r="C19" s="8" t="s">
        <v>17</v>
      </c>
      <c r="D19" s="8" t="s">
        <v>18</v>
      </c>
      <c r="E19" s="8">
        <v>0.24</v>
      </c>
      <c r="F19" s="8">
        <v>1</v>
      </c>
      <c r="G19" s="4" t="s">
        <v>29</v>
      </c>
      <c r="H19" s="10"/>
      <c r="I19" s="10">
        <v>15</v>
      </c>
      <c r="J19" s="11">
        <f t="shared" ref="J19:J21" si="5">H19*I19</f>
        <v>0</v>
      </c>
      <c r="K19" s="11">
        <f t="shared" si="4"/>
        <v>0</v>
      </c>
    </row>
    <row r="20" spans="1:11" x14ac:dyDescent="0.3">
      <c r="A20" s="22"/>
      <c r="B20" s="25"/>
      <c r="C20" s="4" t="s">
        <v>19</v>
      </c>
      <c r="D20" s="4" t="s">
        <v>20</v>
      </c>
      <c r="E20" s="4">
        <v>0.24</v>
      </c>
      <c r="F20" s="4">
        <v>1</v>
      </c>
      <c r="G20" s="4" t="s">
        <v>29</v>
      </c>
      <c r="H20" s="10"/>
      <c r="I20" s="10">
        <v>15</v>
      </c>
      <c r="J20" s="11">
        <f t="shared" si="5"/>
        <v>0</v>
      </c>
      <c r="K20" s="11">
        <f t="shared" si="4"/>
        <v>0</v>
      </c>
    </row>
    <row r="21" spans="1:11" x14ac:dyDescent="0.3">
      <c r="A21" s="23"/>
      <c r="B21" s="26"/>
      <c r="C21" s="8" t="s">
        <v>21</v>
      </c>
      <c r="D21" s="8" t="s">
        <v>22</v>
      </c>
      <c r="E21" s="8">
        <v>0.24</v>
      </c>
      <c r="F21" s="8">
        <v>1</v>
      </c>
      <c r="G21" s="4" t="s">
        <v>29</v>
      </c>
      <c r="H21" s="10"/>
      <c r="I21" s="10">
        <v>15</v>
      </c>
      <c r="J21" s="11">
        <f t="shared" si="5"/>
        <v>0</v>
      </c>
      <c r="K21" s="11">
        <f t="shared" si="4"/>
        <v>0</v>
      </c>
    </row>
    <row r="22" spans="1:11" x14ac:dyDescent="0.3">
      <c r="A22" s="16"/>
      <c r="B22" s="16"/>
      <c r="C22" s="16"/>
      <c r="D22" s="16"/>
      <c r="E22" s="16"/>
      <c r="F22" s="16"/>
      <c r="G22" s="16"/>
      <c r="H22" s="16"/>
      <c r="I22" s="16" t="s">
        <v>23</v>
      </c>
      <c r="J22" s="17">
        <f>SUM(J17:J21)</f>
        <v>0</v>
      </c>
      <c r="K22" s="17">
        <f>SUM(K17:K21)</f>
        <v>0</v>
      </c>
    </row>
    <row r="23" spans="1:11" x14ac:dyDescent="0.3">
      <c r="A23" s="1"/>
      <c r="B23" s="1"/>
      <c r="C23" s="1"/>
      <c r="D23" s="1"/>
      <c r="E23" s="1"/>
      <c r="F23" s="1"/>
      <c r="G23" s="1"/>
      <c r="H23" s="19" t="s">
        <v>30</v>
      </c>
      <c r="I23" s="19"/>
      <c r="J23" s="10"/>
      <c r="K23" s="10"/>
    </row>
    <row r="24" spans="1:11" x14ac:dyDescent="0.3">
      <c r="A24" s="1"/>
      <c r="B24" s="1"/>
      <c r="C24" s="1"/>
      <c r="D24" s="1"/>
      <c r="E24" s="1"/>
      <c r="F24" s="1"/>
      <c r="G24" s="1"/>
      <c r="H24" s="19" t="s">
        <v>31</v>
      </c>
      <c r="I24" s="19"/>
      <c r="J24" s="10"/>
      <c r="K24" s="10"/>
    </row>
    <row r="28" spans="1:11" x14ac:dyDescent="0.3">
      <c r="I28" t="s">
        <v>35</v>
      </c>
    </row>
  </sheetData>
  <mergeCells count="10">
    <mergeCell ref="C1:D1"/>
    <mergeCell ref="H23:I23"/>
    <mergeCell ref="H24:I24"/>
    <mergeCell ref="A2:G2"/>
    <mergeCell ref="A5:A9"/>
    <mergeCell ref="B5:B9"/>
    <mergeCell ref="A11:A15"/>
    <mergeCell ref="B11:B15"/>
    <mergeCell ref="A17:A21"/>
    <mergeCell ref="B17:B2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M4" sqref="M4"/>
    </sheetView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0b37cb2-a399-4c31-a85a-411fc8b623d3}" enabled="1" method="Standard" siteId="{d04f4717-5a6e-4b98-b3f9-6918e0385f4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2025-03-14T07:51:00Z</dcterms:modified>
</cp:coreProperties>
</file>